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45\1 výzva\"/>
    </mc:Choice>
  </mc:AlternateContent>
  <xr:revisionPtr revIDLastSave="0" documentId="13_ncr:1_{63641A91-EF26-4AF4-8DFB-1BAE53DF392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Tonery!$B$1:$U$22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2" i="1" l="1"/>
  <c r="R13" i="1"/>
  <c r="R18" i="1"/>
  <c r="R19" i="1"/>
  <c r="S16" i="1"/>
  <c r="S11" i="1"/>
  <c r="R15" i="1"/>
  <c r="O12" i="1"/>
  <c r="O13" i="1"/>
  <c r="O14" i="1"/>
  <c r="O15" i="1"/>
  <c r="O16" i="1"/>
  <c r="O17" i="1"/>
  <c r="O18" i="1"/>
  <c r="O19" i="1"/>
  <c r="R14" i="1"/>
  <c r="S14" i="1"/>
  <c r="R17" i="1"/>
  <c r="S17" i="1"/>
  <c r="H12" i="1"/>
  <c r="H13" i="1"/>
  <c r="H14" i="1"/>
  <c r="H15" i="1"/>
  <c r="H16" i="1"/>
  <c r="H17" i="1"/>
  <c r="H18" i="1"/>
  <c r="H19" i="1"/>
  <c r="O11" i="1"/>
  <c r="R11" i="1"/>
  <c r="H11" i="1"/>
  <c r="O10" i="1"/>
  <c r="R10" i="1"/>
  <c r="S10" i="1"/>
  <c r="H10" i="1"/>
  <c r="R9" i="1"/>
  <c r="S9" i="1"/>
  <c r="O9" i="1"/>
  <c r="H9" i="1"/>
  <c r="S19" i="1" l="1"/>
  <c r="S13" i="1"/>
  <c r="R16" i="1"/>
  <c r="S18" i="1"/>
  <c r="S15" i="1"/>
  <c r="S12" i="1"/>
  <c r="H7" i="1"/>
  <c r="H8" i="1"/>
  <c r="S8" i="1" l="1"/>
  <c r="R8" i="1"/>
  <c r="O8" i="1"/>
  <c r="O7" i="1" l="1"/>
  <c r="P22" i="1" s="1"/>
  <c r="S7" i="1" l="1"/>
  <c r="R7" i="1"/>
  <c r="Q22" i="1" s="1"/>
</calcChain>
</file>

<file path=xl/sharedStrings.xml><?xml version="1.0" encoding="utf-8"?>
<sst xmlns="http://schemas.openxmlformats.org/spreadsheetml/2006/main" count="76" uniqueCount="62">
  <si>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</si>
  <si>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</si>
  <si>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</si>
  <si>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</si>
  <si>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</si>
  <si>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</si>
  <si>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</si>
  <si>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</si>
  <si>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</si>
  <si>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</si>
  <si>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</si>
  <si>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</si>
  <si>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</si>
  <si>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</si>
  <si>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</si>
  <si>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</si>
  <si>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</si>
  <si>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</si>
  <si>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</si>
  <si>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</si>
  <si>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</si>
  <si>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</si>
  <si>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</si>
  <si>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</si>
  <si>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</si>
  <si>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</si>
  <si>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</si>
  <si>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</si>
  <si>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</si>
  <si>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</si>
  <si>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ks</t>
  </si>
  <si>
    <t>Originální odpadní nádoba Kyocera Taskalfa 4052ci</t>
  </si>
  <si>
    <t>Příloha č. 2 Kupní smlouvy - technická specifikace
Tonery (II.) 045 - 2024 (originální)</t>
  </si>
  <si>
    <t>FDU - Ing. Petr Pfauser,
Tel.: 37763 6717</t>
  </si>
  <si>
    <t>Univerzitní 28,
301 00 Plzeň,
Fakulta designu a umění Ladislava Sutnara,
místnost LS 230</t>
  </si>
  <si>
    <t>NE</t>
  </si>
  <si>
    <t>Společná faktura</t>
  </si>
  <si>
    <r>
      <t>Originální 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azurový</t>
    </r>
  </si>
  <si>
    <r>
      <t xml:space="preserve">Originální 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yellow</t>
    </r>
  </si>
  <si>
    <r>
      <t>Originální toner do tiskárny Kyocera Taskalfa 4052ci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</si>
  <si>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Originální toner do tiskárny Ricoh Aficio MPC 3001 -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</si>
  <si>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>Originální toner do tiskárny Ricoh Aficio MPC 3001 -</t>
    </r>
    <r>
      <rPr>
        <b/>
        <sz val="11"/>
        <color theme="1"/>
        <rFont val="Calibri"/>
        <family val="2"/>
        <charset val="238"/>
        <scheme val="minor"/>
      </rPr>
      <t xml:space="preserve"> magenta</t>
    </r>
  </si>
  <si>
    <r>
      <t xml:space="preserve">Originální toner do tiskárny Ricoh Aficio MPC 3001 - </t>
    </r>
    <r>
      <rPr>
        <b/>
        <sz val="11"/>
        <color theme="1"/>
        <rFont val="Calibri"/>
        <family val="2"/>
        <charset val="238"/>
        <scheme val="minor"/>
      </rPr>
      <t>yellow</t>
    </r>
  </si>
  <si>
    <r>
      <t xml:space="preserve">Originální toner do tiskárny Ricoh Aficio MPC 2051 - </t>
    </r>
    <r>
      <rPr>
        <b/>
        <sz val="11"/>
        <color theme="1"/>
        <rFont val="Calibri"/>
        <family val="2"/>
        <charset val="238"/>
        <scheme val="minor"/>
      </rPr>
      <t>cyan</t>
    </r>
  </si>
  <si>
    <r>
      <t>Originální toner do tiskárny Ricoh Aficio MPC 3001 -</t>
    </r>
    <r>
      <rPr>
        <b/>
        <sz val="11"/>
        <color theme="1"/>
        <rFont val="Calibri"/>
        <family val="2"/>
        <charset val="238"/>
        <scheme val="minor"/>
      </rPr>
      <t xml:space="preserve"> black</t>
    </r>
  </si>
  <si>
    <r>
      <t xml:space="preserve">Originální toner do tiskárny Kyocera Taskalfa 4052ci - </t>
    </r>
    <r>
      <rPr>
        <b/>
        <sz val="11"/>
        <color theme="1"/>
        <rFont val="Calibri"/>
        <family val="2"/>
        <charset val="238"/>
        <scheme val="minor"/>
      </rPr>
      <t>black</t>
    </r>
  </si>
  <si>
    <r>
      <t xml:space="preserve">Originální toner do tiskárny Ricoh Aficio MPC 2051 - </t>
    </r>
    <r>
      <rPr>
        <b/>
        <sz val="11"/>
        <color theme="1"/>
        <rFont val="Calibri"/>
        <family val="2"/>
        <charset val="238"/>
        <scheme val="minor"/>
      </rPr>
      <t>magenta</t>
    </r>
  </si>
  <si>
    <r>
      <t>Originální toner do tiskárny Ricoh Aficio MPC 2051 -</t>
    </r>
    <r>
      <rPr>
        <b/>
        <sz val="11"/>
        <color theme="1"/>
        <rFont val="Calibri"/>
        <family val="2"/>
        <charset val="238"/>
        <scheme val="minor"/>
      </rPr>
      <t xml:space="preserve"> yellow</t>
    </r>
  </si>
  <si>
    <r>
      <t>Originální toner do tiskárny Ricoh Aficio MPC 2051 -</t>
    </r>
    <r>
      <rPr>
        <b/>
        <sz val="11"/>
        <color theme="1"/>
        <rFont val="Calibri"/>
        <family val="2"/>
        <charset val="238"/>
        <scheme val="minor"/>
      </rPr>
      <t xml:space="preserve"> black</t>
    </r>
  </si>
  <si>
    <t>Originální azurový toner do tiskárny Kyocera Taskalfa 4052ci, minimální výtěžnost 20 000 stran.</t>
  </si>
  <si>
    <t>Originální yellow toner do tiskárny Kyocera Taskalfa 4052ci, minimální výtěžnost 20 000 stran.</t>
  </si>
  <si>
    <t>Originální magenta toner do tiskárny Kyocera Taskalfa 4052ci, minimální výtěžnost 20 000 stran.</t>
  </si>
  <si>
    <t>Originální černý toner do tiskárny Kyocera Taskalfa 4052ci, minimální výtěžnost 30 000 stran.</t>
  </si>
  <si>
    <t>Originální odpadní nádoba do tiskárny Kyocera Taskalfa 4052ci, minimální výtěžnost 40 000 stran.</t>
  </si>
  <si>
    <t>Originální cyan toner do tiskárny Ricoh Aficio MPC 2051 minimální výtěžnost 9 500 stran / 210 g.</t>
  </si>
  <si>
    <t>Originální yellow toner do tiskárny Ricoh Aficio MPC 3001, minimální výtěžnost 15 000 stran / 370 g.</t>
  </si>
  <si>
    <t>Originální magenta toner do tiskárny Ricoh Aficio MPC 3001, minimální výtěžnost 15 000 stran / 370 g.</t>
  </si>
  <si>
    <t>Originální magenta toner do tiskárny Ricoh Aficio MPC 2051, minimální výtěžnost  9 500 stran / 210 g.</t>
  </si>
  <si>
    <t>Originální yellow toner do tiskárny Ricoh Aficio MPC 2051, minimální výtěžnost  9 500 stran / 210 g.</t>
  </si>
  <si>
    <t>Originální black toner do tiskárny Ricoh Aficio MPC 2051, minimální výtěžnost 10 000 stran / 209 g.</t>
  </si>
  <si>
    <t>Originální cyan toner do tiskárny Ricoh Aficio MPC 3001, minimální výtěžnost 15 000 stran / 370 g.</t>
  </si>
  <si>
    <r>
      <t xml:space="preserve">Originální black toner do tiskárny Ricoh Aficio MPC 3001, minimální výtěžnost </t>
    </r>
    <r>
      <rPr>
        <sz val="11"/>
        <color rgb="FFFF0000"/>
        <rFont val="Calibri"/>
        <family val="2"/>
        <charset val="238"/>
        <scheme val="minor"/>
      </rPr>
      <t>22 500</t>
    </r>
    <r>
      <rPr>
        <sz val="11"/>
        <color theme="1"/>
        <rFont val="Calibri"/>
        <family val="2"/>
        <charset val="238"/>
        <scheme val="minor"/>
      </rPr>
      <t xml:space="preserve"> stran / 460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</si>
</sst>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13">
    <xf numFmtId="0" fontId="0" fillId="0" borderId="0" xfId="0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6" fillId="0" borderId="0" xfId="0" applyFont="1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5" borderId="2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22" fillId="6" borderId="4" xfId="0" applyFont="1" applyFill="1" applyBorder="1" applyAlignment="1" applyProtection="1">
      <alignment horizontal="center" vertical="center" wrapText="1"/>
    </xf>
    <xf numFmtId="0" fontId="15" fillId="6" borderId="4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9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6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left" vertical="center" wrapText="1" inden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164" fontId="23" fillId="3" borderId="8" xfId="0" applyNumberFormat="1" applyFont="1" applyFill="1" applyBorder="1" applyAlignment="1" applyProtection="1">
      <alignment horizontal="right" vertical="center" indent="1"/>
    </xf>
    <xf numFmtId="0" fontId="3" fillId="3" borderId="8" xfId="0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9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6" borderId="3" xfId="0" applyFont="1" applyFill="1" applyBorder="1" applyAlignment="1" applyProtection="1">
      <alignment horizontal="center" vertical="center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wrapText="1"/>
    </xf>
    <xf numFmtId="0" fontId="15" fillId="0" borderId="0" xfId="0" applyFont="1" applyAlignment="1" applyProtection="1">
      <alignment horizontal="left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3" fillId="0" borderId="0" xfId="0" applyFont="1" applyProtection="1"/>
    <xf numFmtId="0" fontId="23" fillId="0" borderId="0" xfId="0" applyFont="1" applyAlignment="1" applyProtection="1">
      <alignment horizontal="center"/>
    </xf>
    <xf numFmtId="0" fontId="16" fillId="5" borderId="10" xfId="0" applyFont="1" applyFill="1" applyBorder="1" applyAlignment="1" applyProtection="1">
      <alignment horizontal="left" vertical="center" wrapText="1" indent="1"/>
      <protection locked="0"/>
    </xf>
    <xf numFmtId="0" fontId="16" fillId="5" borderId="8" xfId="0" applyFont="1" applyFill="1" applyBorder="1" applyAlignment="1" applyProtection="1">
      <alignment horizontal="left" vertical="center" wrapText="1" indent="1"/>
      <protection locked="0"/>
    </xf>
    <xf numFmtId="0" fontId="16" fillId="5" borderId="13" xfId="0" applyFont="1" applyFill="1" applyBorder="1" applyAlignment="1" applyProtection="1">
      <alignment horizontal="left" vertical="center" wrapText="1" indent="1"/>
      <protection locked="0"/>
    </xf>
    <xf numFmtId="164" fontId="16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5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9"/>
  <sheetViews>
    <sheetView tabSelected="1" topLeftCell="H1" zoomScaleNormal="100" workbookViewId="0">
      <selection activeCell="M7" sqref="M7:M19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59.140625" style="5" customWidth="1"/>
    <col min="4" max="4" width="11.7109375" style="104" customWidth="1"/>
    <col min="5" max="5" width="11.28515625" style="4" customWidth="1"/>
    <col min="6" max="6" width="105" style="5" customWidth="1"/>
    <col min="7" max="7" width="27.85546875" style="5" customWidth="1"/>
    <col min="8" max="8" width="19.28515625" style="5" customWidth="1"/>
    <col min="9" max="9" width="21" style="5" customWidth="1"/>
    <col min="10" max="10" width="16.85546875" style="5" customWidth="1"/>
    <col min="11" max="11" width="32.5703125" style="6" hidden="1" customWidth="1"/>
    <col min="12" max="12" width="28.5703125" style="6" customWidth="1"/>
    <col min="13" max="13" width="34.7109375" style="6" customWidth="1"/>
    <col min="14" max="14" width="25.7109375" style="5" customWidth="1"/>
    <col min="15" max="15" width="17.71093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32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21.75" customHeight="1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17</v>
      </c>
      <c r="D6" s="31" t="s">
        <v>4</v>
      </c>
      <c r="E6" s="30" t="s">
        <v>18</v>
      </c>
      <c r="F6" s="30" t="s">
        <v>19</v>
      </c>
      <c r="G6" s="32" t="s">
        <v>5</v>
      </c>
      <c r="H6" s="30" t="s">
        <v>14</v>
      </c>
      <c r="I6" s="30" t="s">
        <v>20</v>
      </c>
      <c r="J6" s="30" t="s">
        <v>21</v>
      </c>
      <c r="K6" s="31" t="s">
        <v>28</v>
      </c>
      <c r="L6" s="33" t="s">
        <v>22</v>
      </c>
      <c r="M6" s="30" t="s">
        <v>25</v>
      </c>
      <c r="N6" s="30" t="s">
        <v>23</v>
      </c>
      <c r="O6" s="30" t="s">
        <v>24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26</v>
      </c>
      <c r="U6" s="30" t="s">
        <v>27</v>
      </c>
    </row>
    <row r="7" spans="2:21" ht="41.25" customHeight="1" thickTop="1" x14ac:dyDescent="0.25">
      <c r="B7" s="36">
        <v>1</v>
      </c>
      <c r="C7" s="37" t="s">
        <v>37</v>
      </c>
      <c r="D7" s="38">
        <v>1</v>
      </c>
      <c r="E7" s="39" t="s">
        <v>30</v>
      </c>
      <c r="F7" s="37" t="s">
        <v>49</v>
      </c>
      <c r="G7" s="107"/>
      <c r="H7" s="40" t="str">
        <f t="shared" ref="H7:H19" si="0">IF(P7&gt;1999,"ANO","NE")</f>
        <v>ANO</v>
      </c>
      <c r="I7" s="41" t="s">
        <v>36</v>
      </c>
      <c r="J7" s="42" t="s">
        <v>35</v>
      </c>
      <c r="K7" s="43"/>
      <c r="L7" s="41" t="s">
        <v>33</v>
      </c>
      <c r="M7" s="42" t="s">
        <v>34</v>
      </c>
      <c r="N7" s="44" t="s">
        <v>29</v>
      </c>
      <c r="O7" s="45">
        <f>D7*P7</f>
        <v>2800</v>
      </c>
      <c r="P7" s="46">
        <v>2800</v>
      </c>
      <c r="Q7" s="110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49" t="s">
        <v>10</v>
      </c>
    </row>
    <row r="8" spans="2:21" ht="41.25" customHeight="1" x14ac:dyDescent="0.25">
      <c r="B8" s="50">
        <v>2</v>
      </c>
      <c r="C8" s="51" t="s">
        <v>38</v>
      </c>
      <c r="D8" s="52">
        <v>1</v>
      </c>
      <c r="E8" s="53" t="s">
        <v>30</v>
      </c>
      <c r="F8" s="51" t="s">
        <v>50</v>
      </c>
      <c r="G8" s="108"/>
      <c r="H8" s="54" t="str">
        <f t="shared" si="0"/>
        <v>ANO</v>
      </c>
      <c r="I8" s="55"/>
      <c r="J8" s="56"/>
      <c r="K8" s="57"/>
      <c r="L8" s="56"/>
      <c r="M8" s="56"/>
      <c r="N8" s="58"/>
      <c r="O8" s="59">
        <f t="shared" ref="O8:O19" si="2">D8*P8</f>
        <v>2800</v>
      </c>
      <c r="P8" s="60">
        <v>2800</v>
      </c>
      <c r="Q8" s="111"/>
      <c r="R8" s="61">
        <f t="shared" ref="R8" si="3">D8*Q8</f>
        <v>0</v>
      </c>
      <c r="S8" s="62" t="str">
        <f t="shared" ref="S8" si="4">IF(ISNUMBER(Q8), IF(Q8&gt;P8,"NEVYHOVUJE","VYHOVUJE")," ")</f>
        <v xml:space="preserve"> </v>
      </c>
      <c r="T8" s="63"/>
      <c r="U8" s="63"/>
    </row>
    <row r="9" spans="2:21" ht="41.25" customHeight="1" x14ac:dyDescent="0.25">
      <c r="B9" s="50">
        <v>3</v>
      </c>
      <c r="C9" s="51" t="s">
        <v>39</v>
      </c>
      <c r="D9" s="52">
        <v>1</v>
      </c>
      <c r="E9" s="53" t="s">
        <v>30</v>
      </c>
      <c r="F9" s="51" t="s">
        <v>51</v>
      </c>
      <c r="G9" s="108"/>
      <c r="H9" s="54" t="str">
        <f t="shared" si="0"/>
        <v>ANO</v>
      </c>
      <c r="I9" s="55"/>
      <c r="J9" s="56"/>
      <c r="K9" s="57"/>
      <c r="L9" s="56"/>
      <c r="M9" s="56"/>
      <c r="N9" s="58"/>
      <c r="O9" s="59">
        <f t="shared" si="2"/>
        <v>2800</v>
      </c>
      <c r="P9" s="60">
        <v>2800</v>
      </c>
      <c r="Q9" s="111"/>
      <c r="R9" s="61">
        <f t="shared" ref="R9" si="5">D9*Q9</f>
        <v>0</v>
      </c>
      <c r="S9" s="62" t="str">
        <f t="shared" ref="S9" si="6">IF(ISNUMBER(Q9), IF(Q9&gt;P9,"NEVYHOVUJE","VYHOVUJE")," ")</f>
        <v xml:space="preserve"> </v>
      </c>
      <c r="T9" s="63"/>
      <c r="U9" s="63"/>
    </row>
    <row r="10" spans="2:21" ht="41.25" customHeight="1" x14ac:dyDescent="0.25">
      <c r="B10" s="50">
        <v>4</v>
      </c>
      <c r="C10" s="51" t="s">
        <v>45</v>
      </c>
      <c r="D10" s="52">
        <v>2</v>
      </c>
      <c r="E10" s="53" t="s">
        <v>30</v>
      </c>
      <c r="F10" s="51" t="s">
        <v>52</v>
      </c>
      <c r="G10" s="108"/>
      <c r="H10" s="54" t="str">
        <f t="shared" si="0"/>
        <v>NE</v>
      </c>
      <c r="I10" s="55"/>
      <c r="J10" s="56"/>
      <c r="K10" s="57"/>
      <c r="L10" s="56"/>
      <c r="M10" s="56"/>
      <c r="N10" s="58"/>
      <c r="O10" s="59">
        <f t="shared" si="2"/>
        <v>3000</v>
      </c>
      <c r="P10" s="60">
        <v>1500</v>
      </c>
      <c r="Q10" s="111"/>
      <c r="R10" s="61">
        <f t="shared" ref="R10" si="7">D10*Q10</f>
        <v>0</v>
      </c>
      <c r="S10" s="62" t="str">
        <f t="shared" ref="S10" si="8">IF(ISNUMBER(Q10), IF(Q10&gt;P10,"NEVYHOVUJE","VYHOVUJE")," ")</f>
        <v xml:space="preserve"> </v>
      </c>
      <c r="T10" s="63"/>
      <c r="U10" s="64"/>
    </row>
    <row r="11" spans="2:21" ht="41.25" customHeight="1" x14ac:dyDescent="0.25">
      <c r="B11" s="50">
        <v>5</v>
      </c>
      <c r="C11" s="65" t="s">
        <v>31</v>
      </c>
      <c r="D11" s="52">
        <v>2</v>
      </c>
      <c r="E11" s="53" t="s">
        <v>30</v>
      </c>
      <c r="F11" s="51" t="s">
        <v>53</v>
      </c>
      <c r="G11" s="108"/>
      <c r="H11" s="54" t="str">
        <f t="shared" si="0"/>
        <v>NE</v>
      </c>
      <c r="I11" s="55"/>
      <c r="J11" s="56"/>
      <c r="K11" s="57"/>
      <c r="L11" s="56"/>
      <c r="M11" s="56"/>
      <c r="N11" s="58"/>
      <c r="O11" s="59">
        <f t="shared" si="2"/>
        <v>500</v>
      </c>
      <c r="P11" s="60">
        <v>250</v>
      </c>
      <c r="Q11" s="111"/>
      <c r="R11" s="61">
        <f t="shared" ref="R11" si="9">D11*Q11</f>
        <v>0</v>
      </c>
      <c r="S11" s="62" t="str">
        <f t="shared" ref="S11" si="10">IF(ISNUMBER(Q11), IF(Q11&gt;P11,"NEVYHOVUJE","VYHOVUJE")," ")</f>
        <v xml:space="preserve"> </v>
      </c>
      <c r="T11" s="63"/>
      <c r="U11" s="53" t="s">
        <v>13</v>
      </c>
    </row>
    <row r="12" spans="2:21" ht="41.25" customHeight="1" x14ac:dyDescent="0.25">
      <c r="B12" s="50">
        <v>6</v>
      </c>
      <c r="C12" s="51" t="s">
        <v>40</v>
      </c>
      <c r="D12" s="52">
        <v>1</v>
      </c>
      <c r="E12" s="53" t="s">
        <v>30</v>
      </c>
      <c r="F12" s="51" t="s">
        <v>60</v>
      </c>
      <c r="G12" s="108"/>
      <c r="H12" s="54" t="str">
        <f t="shared" si="0"/>
        <v>ANO</v>
      </c>
      <c r="I12" s="55"/>
      <c r="J12" s="56"/>
      <c r="K12" s="57"/>
      <c r="L12" s="56"/>
      <c r="M12" s="56"/>
      <c r="N12" s="58"/>
      <c r="O12" s="59">
        <f t="shared" si="2"/>
        <v>2300</v>
      </c>
      <c r="P12" s="60">
        <v>2300</v>
      </c>
      <c r="Q12" s="111"/>
      <c r="R12" s="61">
        <f t="shared" ref="R12:R19" si="11">D12*Q12</f>
        <v>0</v>
      </c>
      <c r="S12" s="62" t="str">
        <f t="shared" ref="S12:S19" si="12">IF(ISNUMBER(Q12), IF(Q12&gt;P12,"NEVYHOVUJE","VYHOVUJE")," ")</f>
        <v xml:space="preserve"> </v>
      </c>
      <c r="T12" s="63"/>
      <c r="U12" s="66" t="s">
        <v>10</v>
      </c>
    </row>
    <row r="13" spans="2:21" ht="39.75" customHeight="1" x14ac:dyDescent="0.25">
      <c r="B13" s="50">
        <v>7</v>
      </c>
      <c r="C13" s="67" t="s">
        <v>41</v>
      </c>
      <c r="D13" s="52">
        <v>1</v>
      </c>
      <c r="E13" s="53" t="s">
        <v>30</v>
      </c>
      <c r="F13" s="51" t="s">
        <v>56</v>
      </c>
      <c r="G13" s="108"/>
      <c r="H13" s="54" t="str">
        <f t="shared" si="0"/>
        <v>ANO</v>
      </c>
      <c r="I13" s="55"/>
      <c r="J13" s="56"/>
      <c r="K13" s="57"/>
      <c r="L13" s="56"/>
      <c r="M13" s="56"/>
      <c r="N13" s="58"/>
      <c r="O13" s="59">
        <f t="shared" si="2"/>
        <v>2300</v>
      </c>
      <c r="P13" s="68">
        <v>2300</v>
      </c>
      <c r="Q13" s="111"/>
      <c r="R13" s="61">
        <f t="shared" si="11"/>
        <v>0</v>
      </c>
      <c r="S13" s="62" t="str">
        <f t="shared" si="12"/>
        <v xml:space="preserve"> </v>
      </c>
      <c r="T13" s="63"/>
      <c r="U13" s="63"/>
    </row>
    <row r="14" spans="2:21" ht="41.25" customHeight="1" x14ac:dyDescent="0.25">
      <c r="B14" s="50">
        <v>8</v>
      </c>
      <c r="C14" s="51" t="s">
        <v>42</v>
      </c>
      <c r="D14" s="52">
        <v>1</v>
      </c>
      <c r="E14" s="53" t="s">
        <v>30</v>
      </c>
      <c r="F14" s="69" t="s">
        <v>55</v>
      </c>
      <c r="G14" s="108"/>
      <c r="H14" s="54" t="str">
        <f t="shared" si="0"/>
        <v>ANO</v>
      </c>
      <c r="I14" s="55"/>
      <c r="J14" s="56"/>
      <c r="K14" s="57"/>
      <c r="L14" s="56"/>
      <c r="M14" s="56"/>
      <c r="N14" s="58"/>
      <c r="O14" s="59">
        <f t="shared" si="2"/>
        <v>2350</v>
      </c>
      <c r="P14" s="60">
        <v>2350</v>
      </c>
      <c r="Q14" s="111"/>
      <c r="R14" s="61">
        <f t="shared" si="11"/>
        <v>0</v>
      </c>
      <c r="S14" s="62" t="str">
        <f t="shared" si="12"/>
        <v xml:space="preserve"> </v>
      </c>
      <c r="T14" s="63"/>
      <c r="U14" s="63"/>
    </row>
    <row r="15" spans="2:21" ht="38.25" customHeight="1" x14ac:dyDescent="0.25">
      <c r="B15" s="50">
        <v>9</v>
      </c>
      <c r="C15" s="67" t="s">
        <v>44</v>
      </c>
      <c r="D15" s="52">
        <v>1</v>
      </c>
      <c r="E15" s="53" t="s">
        <v>30</v>
      </c>
      <c r="F15" s="69" t="s">
        <v>61</v>
      </c>
      <c r="G15" s="108"/>
      <c r="H15" s="54" t="str">
        <f t="shared" si="0"/>
        <v>NE</v>
      </c>
      <c r="I15" s="55"/>
      <c r="J15" s="56"/>
      <c r="K15" s="57"/>
      <c r="L15" s="56"/>
      <c r="M15" s="56"/>
      <c r="N15" s="58"/>
      <c r="O15" s="59">
        <f t="shared" si="2"/>
        <v>1100</v>
      </c>
      <c r="P15" s="60">
        <v>1100</v>
      </c>
      <c r="Q15" s="111"/>
      <c r="R15" s="61">
        <f t="shared" si="11"/>
        <v>0</v>
      </c>
      <c r="S15" s="62" t="str">
        <f t="shared" si="12"/>
        <v xml:space="preserve"> </v>
      </c>
      <c r="T15" s="63"/>
      <c r="U15" s="63"/>
    </row>
    <row r="16" spans="2:21" ht="41.25" customHeight="1" x14ac:dyDescent="0.25">
      <c r="B16" s="50">
        <v>10</v>
      </c>
      <c r="C16" s="51" t="s">
        <v>43</v>
      </c>
      <c r="D16" s="52">
        <v>1</v>
      </c>
      <c r="E16" s="53" t="s">
        <v>30</v>
      </c>
      <c r="F16" s="51" t="s">
        <v>54</v>
      </c>
      <c r="G16" s="108"/>
      <c r="H16" s="54" t="str">
        <f t="shared" si="0"/>
        <v>ANO</v>
      </c>
      <c r="I16" s="55"/>
      <c r="J16" s="56"/>
      <c r="K16" s="57"/>
      <c r="L16" s="56"/>
      <c r="M16" s="56"/>
      <c r="N16" s="58"/>
      <c r="O16" s="59">
        <f t="shared" si="2"/>
        <v>2000</v>
      </c>
      <c r="P16" s="60">
        <v>2000</v>
      </c>
      <c r="Q16" s="111"/>
      <c r="R16" s="61">
        <f t="shared" si="11"/>
        <v>0</v>
      </c>
      <c r="S16" s="62" t="str">
        <f t="shared" si="12"/>
        <v xml:space="preserve"> </v>
      </c>
      <c r="T16" s="63"/>
      <c r="U16" s="63"/>
    </row>
    <row r="17" spans="2:21" ht="37.5" customHeight="1" x14ac:dyDescent="0.25">
      <c r="B17" s="50">
        <v>11</v>
      </c>
      <c r="C17" s="67" t="s">
        <v>46</v>
      </c>
      <c r="D17" s="52">
        <v>1</v>
      </c>
      <c r="E17" s="53" t="s">
        <v>30</v>
      </c>
      <c r="F17" s="51" t="s">
        <v>57</v>
      </c>
      <c r="G17" s="108"/>
      <c r="H17" s="54" t="str">
        <f t="shared" si="0"/>
        <v>ANO</v>
      </c>
      <c r="I17" s="55"/>
      <c r="J17" s="56"/>
      <c r="K17" s="57"/>
      <c r="L17" s="56"/>
      <c r="M17" s="56"/>
      <c r="N17" s="58"/>
      <c r="O17" s="59">
        <f t="shared" si="2"/>
        <v>2300</v>
      </c>
      <c r="P17" s="68">
        <v>2300</v>
      </c>
      <c r="Q17" s="111"/>
      <c r="R17" s="61">
        <f t="shared" si="11"/>
        <v>0</v>
      </c>
      <c r="S17" s="62" t="str">
        <f t="shared" si="12"/>
        <v xml:space="preserve"> </v>
      </c>
      <c r="T17" s="63"/>
      <c r="U17" s="63"/>
    </row>
    <row r="18" spans="2:21" ht="41.25" customHeight="1" x14ac:dyDescent="0.25">
      <c r="B18" s="50">
        <v>12</v>
      </c>
      <c r="C18" s="51" t="s">
        <v>47</v>
      </c>
      <c r="D18" s="52">
        <v>1</v>
      </c>
      <c r="E18" s="53" t="s">
        <v>30</v>
      </c>
      <c r="F18" s="51" t="s">
        <v>58</v>
      </c>
      <c r="G18" s="108"/>
      <c r="H18" s="54" t="str">
        <f t="shared" si="0"/>
        <v>ANO</v>
      </c>
      <c r="I18" s="55"/>
      <c r="J18" s="56"/>
      <c r="K18" s="57"/>
      <c r="L18" s="56"/>
      <c r="M18" s="56"/>
      <c r="N18" s="58"/>
      <c r="O18" s="59">
        <f t="shared" si="2"/>
        <v>2000</v>
      </c>
      <c r="P18" s="60">
        <v>2000</v>
      </c>
      <c r="Q18" s="111"/>
      <c r="R18" s="61">
        <f t="shared" si="11"/>
        <v>0</v>
      </c>
      <c r="S18" s="62" t="str">
        <f t="shared" si="12"/>
        <v xml:space="preserve"> </v>
      </c>
      <c r="T18" s="63"/>
      <c r="U18" s="63"/>
    </row>
    <row r="19" spans="2:21" ht="41.25" customHeight="1" thickBot="1" x14ac:dyDescent="0.3">
      <c r="B19" s="70">
        <v>13</v>
      </c>
      <c r="C19" s="71" t="s">
        <v>48</v>
      </c>
      <c r="D19" s="72">
        <v>1</v>
      </c>
      <c r="E19" s="73" t="s">
        <v>30</v>
      </c>
      <c r="F19" s="71" t="s">
        <v>59</v>
      </c>
      <c r="G19" s="109"/>
      <c r="H19" s="74" t="str">
        <f t="shared" si="0"/>
        <v>NE</v>
      </c>
      <c r="I19" s="75"/>
      <c r="J19" s="76"/>
      <c r="K19" s="77"/>
      <c r="L19" s="76"/>
      <c r="M19" s="76"/>
      <c r="N19" s="78"/>
      <c r="O19" s="79">
        <f t="shared" si="2"/>
        <v>670</v>
      </c>
      <c r="P19" s="80">
        <v>670</v>
      </c>
      <c r="Q19" s="112"/>
      <c r="R19" s="81">
        <f t="shared" si="11"/>
        <v>0</v>
      </c>
      <c r="S19" s="82" t="str">
        <f t="shared" si="12"/>
        <v xml:space="preserve"> </v>
      </c>
      <c r="T19" s="83"/>
      <c r="U19" s="83"/>
    </row>
    <row r="20" spans="2:21" ht="16.5" thickTop="1" thickBot="1" x14ac:dyDescent="0.3">
      <c r="C20" s="6"/>
      <c r="D20" s="6"/>
      <c r="E20" s="6"/>
      <c r="F20" s="6"/>
      <c r="G20" s="6"/>
      <c r="H20" s="6"/>
      <c r="I20" s="6"/>
      <c r="J20" s="6"/>
      <c r="N20" s="6"/>
      <c r="O20" s="6"/>
      <c r="R20" s="84"/>
    </row>
    <row r="21" spans="2:21" ht="60.75" customHeight="1" thickTop="1" thickBot="1" x14ac:dyDescent="0.3">
      <c r="B21" s="85" t="s">
        <v>15</v>
      </c>
      <c r="C21" s="86"/>
      <c r="D21" s="86"/>
      <c r="E21" s="86"/>
      <c r="F21" s="86"/>
      <c r="G21" s="86"/>
      <c r="H21" s="87"/>
      <c r="I21" s="88"/>
      <c r="J21" s="88"/>
      <c r="K21" s="88"/>
      <c r="L21" s="12"/>
      <c r="M21" s="12"/>
      <c r="N21" s="89"/>
      <c r="O21" s="89"/>
      <c r="P21" s="90" t="s">
        <v>11</v>
      </c>
      <c r="Q21" s="91" t="s">
        <v>12</v>
      </c>
      <c r="R21" s="92"/>
      <c r="S21" s="93"/>
      <c r="T21" s="28"/>
      <c r="U21" s="94"/>
    </row>
    <row r="22" spans="2:21" ht="33.75" customHeight="1" thickTop="1" thickBot="1" x14ac:dyDescent="0.3">
      <c r="B22" s="95" t="s">
        <v>16</v>
      </c>
      <c r="C22" s="96"/>
      <c r="D22" s="96"/>
      <c r="E22" s="96"/>
      <c r="F22" s="96"/>
      <c r="G22" s="96"/>
      <c r="H22" s="97"/>
      <c r="I22" s="98"/>
      <c r="L22" s="8"/>
      <c r="M22" s="8"/>
      <c r="N22" s="99"/>
      <c r="O22" s="99"/>
      <c r="P22" s="100">
        <f>SUM(O7:O19)</f>
        <v>26920</v>
      </c>
      <c r="Q22" s="101">
        <f>SUM(R7:R19)</f>
        <v>0</v>
      </c>
      <c r="R22" s="102"/>
      <c r="S22" s="103"/>
    </row>
    <row r="23" spans="2:21" ht="14.25" customHeight="1" thickTop="1" x14ac:dyDescent="0.25"/>
    <row r="24" spans="2:21" ht="14.25" customHeight="1" x14ac:dyDescent="0.25">
      <c r="B24" s="105"/>
    </row>
    <row r="25" spans="2:21" ht="14.25" customHeight="1" x14ac:dyDescent="0.25">
      <c r="B25" s="106"/>
      <c r="C25" s="105"/>
    </row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</sheetData>
  <sheetProtection algorithmName="SHA-512" hashValue="i2F8dsM9NtTBkU8dIW/37PgPl8LNg/WwvopL2GZ2apcAB4/o/Cxm6CFmxYQ2cUyGA4QRk90mn7A9Kr3kGEWSlA==" saltValue="QfrdVqNa2w1nfUUPSE1IVA==" spinCount="100000" sheet="1" objects="1" scenarios="1"/>
  <mergeCells count="15">
    <mergeCell ref="T7:T19"/>
    <mergeCell ref="U7:U10"/>
    <mergeCell ref="U12:U19"/>
    <mergeCell ref="B1:C1"/>
    <mergeCell ref="B22:G22"/>
    <mergeCell ref="Q22:S22"/>
    <mergeCell ref="B21:G21"/>
    <mergeCell ref="Q21:S21"/>
    <mergeCell ref="G3:N3"/>
    <mergeCell ref="L7:L19"/>
    <mergeCell ref="M7:M19"/>
    <mergeCell ref="N7:N19"/>
    <mergeCell ref="K7:K19"/>
    <mergeCell ref="J7:J19"/>
    <mergeCell ref="I7:I19"/>
  </mergeCells>
  <conditionalFormatting sqref="B7:B19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9">
    <cfRule type="containsBlanks" dxfId="9" priority="2">
      <formula>LEN(TRIM(D7))=0</formula>
    </cfRule>
  </conditionalFormatting>
  <conditionalFormatting sqref="G7:G19 Q7:Q19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9">
    <cfRule type="notContainsBlanks" dxfId="5" priority="29">
      <formula>LEN(TRIM(G7))&gt;0</formula>
    </cfRule>
  </conditionalFormatting>
  <conditionalFormatting sqref="H7:H19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9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9" xr:uid="{00000000-0002-0000-0000-000001000000}">
      <formula1>"ANO,NE"</formula1>
    </dataValidation>
    <dataValidation type="list" showInputMessage="1" showErrorMessage="1" sqref="E7:E1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2024-07-30T04:56:20Z</cp:lastPrinted>
  <dcterms:created xsi:type="dcterms:W3CDTF">2014-03-05T12:43:32Z</dcterms:created>
  <dcterms:modified xsi:type="dcterms:W3CDTF">2024-08-12T08:48:29Z</dcterms:modified>
</cp:coreProperties>
</file>